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6" i="1"/>
  <c r="G7"/>
  <c r="G5"/>
  <c r="G8"/>
  <c r="G9"/>
  <c r="G10"/>
  <c r="G11"/>
  <c r="G14" l="1"/>
  <c r="I5"/>
  <c r="G17" s="1"/>
  <c r="G18"/>
  <c r="G19"/>
  <c r="G16"/>
  <c r="G15" l="1"/>
</calcChain>
</file>

<file path=xl/sharedStrings.xml><?xml version="1.0" encoding="utf-8"?>
<sst xmlns="http://schemas.openxmlformats.org/spreadsheetml/2006/main" count="63" uniqueCount="57">
  <si>
    <t>Modifications</t>
  </si>
  <si>
    <t>Aptitude 31</t>
  </si>
  <si>
    <t>Equipement</t>
  </si>
  <si>
    <t>Blindages</t>
  </si>
  <si>
    <t>Résolution 30</t>
  </si>
  <si>
    <t>Résolution 31</t>
  </si>
  <si>
    <t>Sophistications</t>
  </si>
  <si>
    <t>Améliorations</t>
  </si>
  <si>
    <t>Hécatombe 28</t>
  </si>
  <si>
    <t>Résolution 28</t>
  </si>
  <si>
    <t>Précision 28</t>
  </si>
  <si>
    <t>Implant 1</t>
  </si>
  <si>
    <t>Endurance</t>
  </si>
  <si>
    <t>Volonté</t>
  </si>
  <si>
    <t>Puissance</t>
  </si>
  <si>
    <t>Afflux</t>
  </si>
  <si>
    <t>Alacrité</t>
  </si>
  <si>
    <t>Implant 2</t>
  </si>
  <si>
    <t>Statistiques</t>
  </si>
  <si>
    <t>Critique</t>
  </si>
  <si>
    <t>Valeur de l'index</t>
  </si>
  <si>
    <t>E 52, V 69, P 57</t>
  </si>
  <si>
    <t>E 20, P 32</t>
  </si>
  <si>
    <t>E 20, V 32</t>
  </si>
  <si>
    <t>E 20, Pr 32</t>
  </si>
  <si>
    <t>Cristaux</t>
  </si>
  <si>
    <t>P 41</t>
  </si>
  <si>
    <t>E 62, V 82, P 69</t>
  </si>
  <si>
    <t>E 67, V 81</t>
  </si>
  <si>
    <t>E 88, V 105</t>
  </si>
  <si>
    <t>E 74, V 88</t>
  </si>
  <si>
    <t>Oreillette</t>
  </si>
  <si>
    <t>Précision</t>
  </si>
  <si>
    <t>Stim</t>
  </si>
  <si>
    <t>Puissance force</t>
  </si>
  <si>
    <t>Bonus dégats</t>
  </si>
  <si>
    <t>Bonus soin</t>
  </si>
  <si>
    <t>Chance critique</t>
  </si>
  <si>
    <t>Multi critique</t>
  </si>
  <si>
    <t>Objectif</t>
  </si>
  <si>
    <t>Aptitude 34</t>
  </si>
  <si>
    <t>Résolution 34</t>
  </si>
  <si>
    <t>Index volonté</t>
  </si>
  <si>
    <t>Datacrons volonté</t>
  </si>
  <si>
    <t>Nerf d'acier 31</t>
  </si>
  <si>
    <t>E 52, V 69, Cr 57</t>
  </si>
  <si>
    <t>Poignée 31</t>
  </si>
  <si>
    <t>E 71, V 88</t>
  </si>
  <si>
    <t>Adepte 31</t>
  </si>
  <si>
    <t>Bataille 31</t>
  </si>
  <si>
    <t>Savant vif 31</t>
  </si>
  <si>
    <t>Initiative 31</t>
  </si>
  <si>
    <t>E 46, P 52, Af 79</t>
  </si>
  <si>
    <t>E 46, Cr 52, Af 79</t>
  </si>
  <si>
    <t>E 46, P 52, Al 79</t>
  </si>
  <si>
    <t>E 46, P 52, Pr 79</t>
  </si>
  <si>
    <t>Relique JcJ 69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</si>
</sst>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rgb="FF008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/>
    <xf numFmtId="1" fontId="1" fillId="0" borderId="0" xfId="0" applyNumberFormat="1" applyFont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1"/>
  <sheetViews>
    <sheetView tabSelected="1" zoomScale="115" zoomScaleNormal="115" workbookViewId="0">
      <selection activeCell="D26" sqref="D26"/>
    </sheetView>
  </sheetViews>
  <sheetFormatPr baseColWidth="10" defaultRowHeight="15"/>
  <cols>
    <col min="1" max="7" width="20.7109375" customWidth="1"/>
    <col min="8" max="8" width="21.140625" customWidth="1"/>
    <col min="9" max="15" width="20.7109375" customWidth="1"/>
    <col min="16" max="22" width="15.7109375" customWidth="1"/>
  </cols>
  <sheetData>
    <row r="1" spans="1:26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1"/>
      <c r="B2" s="1"/>
      <c r="C2" s="1"/>
      <c r="D2" s="1"/>
      <c r="E2" s="1"/>
      <c r="F2" s="1"/>
      <c r="H2" s="1"/>
      <c r="I2" s="1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2"/>
      <c r="B3" s="11" t="s">
        <v>2</v>
      </c>
      <c r="C3" s="11" t="s">
        <v>18</v>
      </c>
      <c r="D3" s="12" t="s">
        <v>39</v>
      </c>
      <c r="E3" s="1"/>
      <c r="H3" s="1"/>
      <c r="I3" s="1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13" t="s">
        <v>0</v>
      </c>
      <c r="B4" s="6" t="s">
        <v>1</v>
      </c>
      <c r="C4" s="6" t="s">
        <v>21</v>
      </c>
      <c r="D4" s="7">
        <v>8</v>
      </c>
      <c r="E4" s="1"/>
      <c r="F4" s="14"/>
      <c r="G4" s="12" t="s">
        <v>20</v>
      </c>
      <c r="H4" s="1" t="s">
        <v>43</v>
      </c>
      <c r="I4" s="1" t="s">
        <v>42</v>
      </c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>
      <c r="A5" s="5"/>
      <c r="B5" s="6" t="s">
        <v>40</v>
      </c>
      <c r="C5" s="6" t="s">
        <v>27</v>
      </c>
      <c r="D5" s="7">
        <v>0</v>
      </c>
      <c r="E5" s="1"/>
      <c r="F5" s="5" t="s">
        <v>13</v>
      </c>
      <c r="G5" s="7">
        <f>(D4+D6)*69+D8*81+D9*88+D10*105+D11*88+D19*32+B27+C27+F27+G27</f>
        <v>2492</v>
      </c>
      <c r="H5" s="15">
        <v>40</v>
      </c>
      <c r="I5" s="15">
        <f>1.11*(400+G5+H5)</f>
        <v>3254.5200000000004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>
      <c r="A6" s="5"/>
      <c r="B6" s="6" t="s">
        <v>44</v>
      </c>
      <c r="C6" s="6" t="s">
        <v>45</v>
      </c>
      <c r="D6" s="7">
        <v>1</v>
      </c>
      <c r="E6" s="1"/>
      <c r="F6" s="5" t="s">
        <v>14</v>
      </c>
      <c r="G6" s="7">
        <f>D4*57+D5*69+(D15+D16)*52+D18*32+D21*41+B28+C28+D28+E28+F28+G28</f>
        <v>1289</v>
      </c>
      <c r="H6" s="1"/>
      <c r="I6" s="1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>
      <c r="A7" s="5"/>
      <c r="B7" s="6"/>
      <c r="C7" s="6"/>
      <c r="D7" s="7"/>
      <c r="E7" s="1"/>
      <c r="F7" s="5" t="s">
        <v>19</v>
      </c>
      <c r="G7" s="7">
        <f>D6*57+D14*52</f>
        <v>109</v>
      </c>
      <c r="H7" s="1"/>
      <c r="I7" s="1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>
      <c r="A8" s="13" t="s">
        <v>3</v>
      </c>
      <c r="B8" s="6" t="s">
        <v>4</v>
      </c>
      <c r="C8" s="6" t="s">
        <v>28</v>
      </c>
      <c r="D8" s="7">
        <v>0</v>
      </c>
      <c r="E8" s="1"/>
      <c r="F8" s="5" t="s">
        <v>15</v>
      </c>
      <c r="G8" s="7">
        <f>D13*94+D14*79+B29+C29+F29</f>
        <v>316</v>
      </c>
      <c r="H8" s="1"/>
      <c r="I8" s="1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>
      <c r="A9" s="5"/>
      <c r="B9" s="6" t="s">
        <v>5</v>
      </c>
      <c r="C9" s="6" t="s">
        <v>30</v>
      </c>
      <c r="D9" s="7">
        <v>8</v>
      </c>
      <c r="E9" s="1"/>
      <c r="F9" s="5" t="s">
        <v>16</v>
      </c>
      <c r="G9" s="7">
        <f>D15*79</f>
        <v>79</v>
      </c>
      <c r="H9" s="1"/>
      <c r="I9" s="1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>
      <c r="A10" s="5"/>
      <c r="B10" s="6" t="s">
        <v>41</v>
      </c>
      <c r="C10" s="6" t="s">
        <v>29</v>
      </c>
      <c r="D10" s="7">
        <v>0</v>
      </c>
      <c r="E10" s="1"/>
      <c r="F10" s="5" t="s">
        <v>32</v>
      </c>
      <c r="G10" s="7">
        <f>D16*79+D20*32</f>
        <v>395</v>
      </c>
      <c r="H10" s="1"/>
      <c r="I10" s="1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>
      <c r="A11" s="5"/>
      <c r="B11" s="6" t="s">
        <v>46</v>
      </c>
      <c r="C11" s="6" t="s">
        <v>47</v>
      </c>
      <c r="D11" s="7">
        <v>1</v>
      </c>
      <c r="E11" s="1"/>
      <c r="F11" s="8" t="s">
        <v>34</v>
      </c>
      <c r="G11" s="10">
        <f>1006*2</f>
        <v>2012</v>
      </c>
      <c r="H11" s="1"/>
      <c r="I11" s="1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5"/>
      <c r="B12" s="6"/>
      <c r="C12" s="6"/>
      <c r="D12" s="7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3" t="s">
        <v>6</v>
      </c>
      <c r="B13" s="6" t="s">
        <v>48</v>
      </c>
      <c r="C13" s="6" t="s">
        <v>52</v>
      </c>
      <c r="D13" s="7">
        <v>0</v>
      </c>
      <c r="E13" s="1"/>
      <c r="F13" s="1"/>
      <c r="G13" s="1"/>
      <c r="H13" s="1"/>
      <c r="I13" s="1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5"/>
      <c r="B14" s="6" t="s">
        <v>49</v>
      </c>
      <c r="C14" s="6" t="s">
        <v>53</v>
      </c>
      <c r="D14" s="7">
        <v>1</v>
      </c>
      <c r="E14" s="1"/>
      <c r="F14" s="21" t="s">
        <v>35</v>
      </c>
      <c r="G14" s="20">
        <f>1.05*(0.2*I5+0.23*G6+0.23*G11)</f>
        <v>1480.6407000000004</v>
      </c>
      <c r="H14" s="18"/>
      <c r="I14" s="1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5"/>
      <c r="B15" s="6" t="s">
        <v>50</v>
      </c>
      <c r="C15" s="6" t="s">
        <v>54</v>
      </c>
      <c r="D15" s="7">
        <v>1</v>
      </c>
      <c r="E15" s="1"/>
      <c r="F15" s="22" t="s">
        <v>36</v>
      </c>
      <c r="G15" s="19">
        <f>1.05*(0.14*I5+0.17*G6+0.17*G11)</f>
        <v>1067.6429400000002</v>
      </c>
      <c r="H15" s="18"/>
      <c r="I15" s="1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5"/>
      <c r="B16" s="6" t="s">
        <v>51</v>
      </c>
      <c r="C16" s="6" t="s">
        <v>55</v>
      </c>
      <c r="D16" s="7">
        <v>5</v>
      </c>
      <c r="E16" s="1"/>
      <c r="F16" s="22" t="s">
        <v>32</v>
      </c>
      <c r="G16" s="16">
        <f>104+30*(1-(1-(0.01/0.3))^(G10/55/1.2))</f>
        <v>109.50909726928003</v>
      </c>
      <c r="H16" s="1"/>
      <c r="I16" s="1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5"/>
      <c r="B17" s="6"/>
      <c r="C17" s="6"/>
      <c r="D17" s="7"/>
      <c r="E17" s="1"/>
      <c r="F17" s="22" t="s">
        <v>37</v>
      </c>
      <c r="G17" s="16">
        <f>5+7+30 * (1 - (1- (0.01/0.3))^(G7/55/0.9))+20 * (1 - (1- (0.01/0.2))^(I5/55/5.5))</f>
        <v>22.640352821502436</v>
      </c>
      <c r="H17" s="1"/>
      <c r="I17" s="1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3" t="s">
        <v>7</v>
      </c>
      <c r="B18" s="6" t="s">
        <v>8</v>
      </c>
      <c r="C18" s="6" t="s">
        <v>22</v>
      </c>
      <c r="D18" s="7">
        <v>0</v>
      </c>
      <c r="E18" s="1"/>
      <c r="F18" s="22" t="s">
        <v>38</v>
      </c>
      <c r="G18" s="16">
        <f>51+30* (1 - (1- (0.01/0.3))^(G8/55/0.22))</f>
        <v>68.623066427747048</v>
      </c>
      <c r="H18" s="1"/>
      <c r="I18" s="1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5"/>
      <c r="B19" s="6" t="s">
        <v>9</v>
      </c>
      <c r="C19" s="6" t="s">
        <v>23</v>
      </c>
      <c r="D19" s="7">
        <v>14</v>
      </c>
      <c r="E19" s="1"/>
      <c r="F19" s="23" t="s">
        <v>16</v>
      </c>
      <c r="G19" s="17">
        <f>2+30*(1 - (1 - (0.01/0.3))^(G9/55/1.25))</f>
        <v>3.1462081720881945</v>
      </c>
      <c r="H19" s="1"/>
      <c r="I19" s="1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5"/>
      <c r="B20" s="6" t="s">
        <v>10</v>
      </c>
      <c r="C20" s="6" t="s">
        <v>24</v>
      </c>
      <c r="D20" s="7">
        <v>0</v>
      </c>
      <c r="E20" s="1"/>
      <c r="F20" s="1"/>
      <c r="G20" s="1"/>
      <c r="H20" s="1"/>
      <c r="I20" s="1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8"/>
      <c r="B21" s="9" t="s">
        <v>25</v>
      </c>
      <c r="C21" s="9" t="s">
        <v>26</v>
      </c>
      <c r="D21" s="10">
        <v>2</v>
      </c>
      <c r="E21" s="1"/>
      <c r="F21" s="1"/>
      <c r="G21" s="1"/>
      <c r="H21" s="1"/>
      <c r="I21" s="1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6"/>
      <c r="B22" s="6"/>
      <c r="C22" s="6"/>
      <c r="D22" s="6"/>
      <c r="E22" s="1"/>
      <c r="F22" s="1"/>
      <c r="G22" s="1"/>
      <c r="H22" s="1"/>
      <c r="I22" s="1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6"/>
      <c r="B23" s="6"/>
      <c r="C23" s="6"/>
      <c r="D23" s="6"/>
      <c r="E23" s="1"/>
      <c r="F23" s="1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2"/>
      <c r="B25" s="3" t="s">
        <v>11</v>
      </c>
      <c r="C25" s="3" t="s">
        <v>17</v>
      </c>
      <c r="D25" s="3" t="s">
        <v>56</v>
      </c>
      <c r="E25" s="3" t="s">
        <v>56</v>
      </c>
      <c r="F25" s="3" t="s">
        <v>31</v>
      </c>
      <c r="G25" s="4" t="s">
        <v>33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5" t="s">
        <v>12</v>
      </c>
      <c r="B26" s="6">
        <v>172</v>
      </c>
      <c r="C26" s="6">
        <v>172</v>
      </c>
      <c r="D26" s="6">
        <v>94</v>
      </c>
      <c r="E26" s="6">
        <v>94</v>
      </c>
      <c r="F26" s="6">
        <v>172</v>
      </c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>
      <c r="A27" s="5" t="s">
        <v>13</v>
      </c>
      <c r="B27" s="6">
        <v>159</v>
      </c>
      <c r="C27" s="6">
        <v>159</v>
      </c>
      <c r="D27" s="6"/>
      <c r="E27" s="6"/>
      <c r="F27" s="6">
        <v>159</v>
      </c>
      <c r="G27" s="7">
        <v>154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>
      <c r="A28" s="5" t="s">
        <v>14</v>
      </c>
      <c r="B28" s="6">
        <v>110</v>
      </c>
      <c r="C28" s="6">
        <v>110</v>
      </c>
      <c r="D28" s="6">
        <v>23</v>
      </c>
      <c r="E28" s="6">
        <v>23</v>
      </c>
      <c r="F28" s="6">
        <v>110</v>
      </c>
      <c r="G28" s="7">
        <v>63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>
      <c r="A29" s="9" t="s">
        <v>15</v>
      </c>
      <c r="B29" s="9">
        <v>79</v>
      </c>
      <c r="C29" s="9">
        <v>79</v>
      </c>
      <c r="D29" s="9"/>
      <c r="E29" s="9"/>
      <c r="F29" s="9">
        <v>79</v>
      </c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2014-03-15T00:12:11Z</dcterms:modified>
</cp:coreProperties>
</file>